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 SDI\"/>
    </mc:Choice>
  </mc:AlternateContent>
  <xr:revisionPtr revIDLastSave="0" documentId="8_{7F529647-7D9A-41F7-BF06-6EA1ED45ECA3}" xr6:coauthVersionLast="47" xr6:coauthVersionMax="47" xr10:uidLastSave="{00000000-0000-0000-0000-000000000000}"/>
  <bookViews>
    <workbookView xWindow="-108" yWindow="-108" windowWidth="23256" windowHeight="12576" xr2:uid="{5C18DC9C-241C-466A-900A-DAAA79BC250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6" i="1" l="1"/>
  <c r="K51" i="1" s="1"/>
  <c r="H46" i="1"/>
  <c r="F46" i="1"/>
  <c r="E46" i="1"/>
  <c r="H48" i="1" s="1"/>
  <c r="J44" i="1"/>
  <c r="G44" i="1" s="1"/>
  <c r="D44" i="1"/>
  <c r="J43" i="1"/>
  <c r="G43" i="1" s="1"/>
  <c r="D43" i="1"/>
  <c r="C43" i="1"/>
  <c r="J42" i="1"/>
  <c r="I42" i="1" s="1"/>
  <c r="G42" i="1"/>
  <c r="C42" i="1"/>
  <c r="J41" i="1"/>
  <c r="I41" i="1" s="1"/>
  <c r="G41" i="1"/>
  <c r="D41" i="1"/>
  <c r="J40" i="1"/>
  <c r="I40" i="1" s="1"/>
  <c r="G40" i="1"/>
  <c r="D40" i="1"/>
  <c r="C40" i="1"/>
  <c r="J39" i="1"/>
  <c r="I39" i="1" s="1"/>
  <c r="G39" i="1"/>
  <c r="D39" i="1"/>
  <c r="J38" i="1"/>
  <c r="I38" i="1" s="1"/>
  <c r="G38" i="1"/>
  <c r="C38" i="1"/>
  <c r="J37" i="1"/>
  <c r="I37" i="1" s="1"/>
  <c r="G37" i="1"/>
  <c r="D37" i="1"/>
  <c r="J36" i="1"/>
  <c r="I36" i="1" s="1"/>
  <c r="G36" i="1"/>
  <c r="D36" i="1"/>
  <c r="C36" i="1"/>
  <c r="J35" i="1"/>
  <c r="G35" i="1" s="1"/>
  <c r="I35" i="1"/>
  <c r="D35" i="1"/>
  <c r="J34" i="1"/>
  <c r="G34" i="1" s="1"/>
  <c r="I34" i="1"/>
  <c r="D34" i="1"/>
  <c r="C34" i="1"/>
  <c r="J33" i="1"/>
  <c r="G33" i="1" s="1"/>
  <c r="D33" i="1"/>
  <c r="J32" i="1"/>
  <c r="G32" i="1" s="1"/>
  <c r="D32" i="1"/>
  <c r="C32" i="1"/>
  <c r="J31" i="1"/>
  <c r="I31" i="1"/>
  <c r="G31" i="1"/>
  <c r="D31" i="1"/>
  <c r="J30" i="1"/>
  <c r="I30" i="1"/>
  <c r="G30" i="1"/>
  <c r="D30" i="1"/>
  <c r="C30" i="1"/>
  <c r="J29" i="1"/>
  <c r="I29" i="1" s="1"/>
  <c r="G29" i="1"/>
  <c r="D29" i="1"/>
  <c r="C29" i="1"/>
  <c r="J28" i="1"/>
  <c r="G28" i="1" s="1"/>
  <c r="I28" i="1"/>
  <c r="D28" i="1"/>
  <c r="C28" i="1"/>
  <c r="J27" i="1"/>
  <c r="G27" i="1" s="1"/>
  <c r="D27" i="1"/>
  <c r="J26" i="1"/>
  <c r="G26" i="1" s="1"/>
  <c r="D26" i="1"/>
  <c r="C26" i="1"/>
  <c r="J25" i="1"/>
  <c r="I25" i="1"/>
  <c r="G25" i="1"/>
  <c r="D25" i="1"/>
  <c r="J24" i="1"/>
  <c r="I24" i="1"/>
  <c r="G24" i="1"/>
  <c r="D24" i="1"/>
  <c r="C24" i="1"/>
  <c r="J23" i="1"/>
  <c r="I23" i="1" s="1"/>
  <c r="G23" i="1"/>
  <c r="D23" i="1"/>
  <c r="J22" i="1"/>
  <c r="I22" i="1" s="1"/>
  <c r="G22" i="1"/>
  <c r="D22" i="1"/>
  <c r="C22" i="1"/>
  <c r="J21" i="1"/>
  <c r="G21" i="1" s="1"/>
  <c r="I21" i="1"/>
  <c r="D21" i="1"/>
  <c r="J20" i="1"/>
  <c r="G20" i="1" s="1"/>
  <c r="I20" i="1"/>
  <c r="D20" i="1"/>
  <c r="C20" i="1"/>
  <c r="J19" i="1"/>
  <c r="G19" i="1" s="1"/>
  <c r="D19" i="1"/>
  <c r="C19" i="1"/>
  <c r="J18" i="1"/>
  <c r="I18" i="1"/>
  <c r="G18" i="1"/>
  <c r="D18" i="1"/>
  <c r="J17" i="1"/>
  <c r="I17" i="1"/>
  <c r="G17" i="1"/>
  <c r="D17" i="1"/>
  <c r="C17" i="1"/>
  <c r="J16" i="1"/>
  <c r="I16" i="1" s="1"/>
  <c r="G16" i="1"/>
  <c r="D16" i="1"/>
  <c r="J15" i="1"/>
  <c r="I15" i="1" s="1"/>
  <c r="G15" i="1"/>
  <c r="D15" i="1"/>
  <c r="C15" i="1"/>
  <c r="J14" i="1"/>
  <c r="G14" i="1" s="1"/>
  <c r="I14" i="1"/>
  <c r="D14" i="1"/>
  <c r="J13" i="1"/>
  <c r="G13" i="1" s="1"/>
  <c r="I13" i="1"/>
  <c r="D13" i="1"/>
  <c r="J12" i="1"/>
  <c r="J46" i="1" s="1"/>
  <c r="I12" i="1"/>
  <c r="D12" i="1"/>
  <c r="C12" i="1"/>
  <c r="G6" i="1"/>
  <c r="F6" i="1"/>
  <c r="G5" i="1"/>
  <c r="F5" i="1"/>
  <c r="J50" i="1" l="1"/>
  <c r="I46" i="1"/>
  <c r="G46" i="1"/>
  <c r="G12" i="1"/>
  <c r="I19" i="1"/>
  <c r="I26" i="1"/>
  <c r="I27" i="1"/>
  <c r="I32" i="1"/>
  <c r="I33" i="1"/>
  <c r="I43" i="1"/>
  <c r="I4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47" authorId="0" shapeId="0" xr:uid="{EFA14ED8-B68A-4477-9F75-091FEDC41092}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Diisi jumlah terduga tuberkulosis</t>
        </r>
      </text>
    </comment>
    <comment ref="J49" authorId="0" shapeId="0" xr:uid="{A50EF863-3AB8-4A1E-ABD0-B7F76F2D279B}">
      <text>
        <r>
          <rPr>
            <b/>
            <sz val="9"/>
            <rFont val="Tahoma"/>
            <family val="2"/>
          </rPr>
          <t>user:</t>
        </r>
        <r>
          <rPr>
            <sz val="9"/>
            <rFont val="Tahoma"/>
            <family val="2"/>
          </rPr>
          <t xml:space="preserve">
isi perkiraan jumlah insiden tuberkulosis</t>
        </r>
      </text>
    </comment>
  </commentList>
</comments>
</file>

<file path=xl/sharedStrings.xml><?xml version="1.0" encoding="utf-8"?>
<sst xmlns="http://schemas.openxmlformats.org/spreadsheetml/2006/main" count="26" uniqueCount="24">
  <si>
    <t xml:space="preserve">JUMLAH TERDUGA TUBERKULOSIS, KASUS TUBERKULOSIS, KASUS TUBERKULOSIS ANAK, </t>
  </si>
  <si>
    <t>DAN TREATMENT COVERAGE  (TC) MENURUT JENIS KELAMIN, KECAMATAN, DAN PUSKESMAS</t>
  </si>
  <si>
    <t>NO</t>
  </si>
  <si>
    <t>KECAMATAN</t>
  </si>
  <si>
    <t>PUSKESMAS</t>
  </si>
  <si>
    <t>JUMLAH TERDUGA TUBERKULOSIS YANG MENDAPATKAN PELAYANAN SESUAI STANDAR</t>
  </si>
  <si>
    <t>JUMLAH SEMUA KASUS TUBERKULOSIS</t>
  </si>
  <si>
    <t>KASUS TUBERKULOSIS ANAK 0-14 TAHUN</t>
  </si>
  <si>
    <t>LAKI-LAKI</t>
  </si>
  <si>
    <t>PEREMPUAN</t>
  </si>
  <si>
    <t>LAKI-LAKI + PEREMPUAN</t>
  </si>
  <si>
    <t>JUMLAH</t>
  </si>
  <si>
    <t>%</t>
  </si>
  <si>
    <t>Muara Batun</t>
  </si>
  <si>
    <t xml:space="preserve">Pangkalan Lampam </t>
  </si>
  <si>
    <t>JUMLAH (KAB/KOTA)</t>
  </si>
  <si>
    <t xml:space="preserve">JUMLAH TERDUGA TUBERKULOSIS </t>
  </si>
  <si>
    <t>% ORANG TERDUGA TUBERKULOSIS (TBC) MENDAPATKAN PELAYANAN TUBERKULOSIS SESUAI STANDAR</t>
  </si>
  <si>
    <t xml:space="preserve">PERKIRAAN INSIDEN TUBERKULOSIS (DALAM ABSOLUT) </t>
  </si>
  <si>
    <t>CAKUPAN PENEMUAN KASUS TUBERKULOSIS (%)</t>
  </si>
  <si>
    <t>CAKUPAN PENEMUAN KASUS TUBERKULOSIS ANAK (%)</t>
  </si>
  <si>
    <t>s</t>
  </si>
  <si>
    <t>Sumber: Bidang P2P Dinkes OKI Tahun 2024</t>
  </si>
  <si>
    <t>Keterangan: Jumlah pasien adalah seluruh pasien tuberkulosis yang ada di wilayah kerja puskesmas tersebut termasuk pasien yang ditemukan di RS, BBKPM/BPKPM/BP4, Lembaga Pemasyarakatan, Rumah Tahanan, Dokter Praktek Mandiri, Klinik dll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</si>
</sst>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_);_(* \(#,##0\);_(* &quot;-&quot;_);_(@_)"/>
    <numFmt numFmtId="165" formatCode="0.0"/>
    <numFmt numFmtId="166" formatCode="#,##0_);\(#,##0\)"/>
    <numFmt numFmtId="167" formatCode="_(* #,##0.0_);_(* \(#,##0.0\);_(* &quot;-&quot;_);_(@_)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12"/>
      <color theme="0"/>
      <name val="Arial"/>
      <family val="2"/>
    </font>
    <font>
      <sz val="8"/>
      <name val="Arial"/>
      <family val="2"/>
    </font>
    <font>
      <b/>
      <sz val="9"/>
      <name val="Tahoma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3" fillId="0" borderId="10" xfId="1" applyFont="1" applyBorder="1" applyAlignment="1">
      <alignment horizontal="left" vertical="center"/>
    </xf>
    <xf numFmtId="3" fontId="3" fillId="0" borderId="10" xfId="2" applyNumberFormat="1" applyFont="1" applyBorder="1" applyAlignment="1">
      <alignment horizontal="center" vertical="center"/>
    </xf>
    <xf numFmtId="165" fontId="3" fillId="0" borderId="10" xfId="2" applyNumberFormat="1" applyFont="1" applyBorder="1" applyAlignment="1">
      <alignment horizontal="center" vertical="center"/>
    </xf>
    <xf numFmtId="3" fontId="3" fillId="0" borderId="10" xfId="1" applyNumberFormat="1" applyFont="1" applyBorder="1" applyAlignment="1">
      <alignment horizontal="center" vertical="center"/>
    </xf>
    <xf numFmtId="0" fontId="3" fillId="0" borderId="1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3" fontId="3" fillId="0" borderId="5" xfId="1" applyNumberFormat="1" applyFont="1" applyBorder="1" applyAlignment="1">
      <alignment vertical="center"/>
    </xf>
    <xf numFmtId="3" fontId="3" fillId="0" borderId="5" xfId="2" applyNumberFormat="1" applyFont="1" applyBorder="1" applyAlignment="1">
      <alignment horizontal="right" vertical="center"/>
    </xf>
    <xf numFmtId="165" fontId="3" fillId="0" borderId="5" xfId="2" applyNumberFormat="1" applyFont="1" applyBorder="1" applyAlignment="1">
      <alignment horizontal="right" vertical="center"/>
    </xf>
    <xf numFmtId="3" fontId="3" fillId="0" borderId="5" xfId="2" applyNumberFormat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3" fontId="2" fillId="0" borderId="10" xfId="2" applyNumberFormat="1" applyFont="1" applyBorder="1" applyAlignment="1">
      <alignment horizontal="right" vertical="center"/>
    </xf>
    <xf numFmtId="165" fontId="2" fillId="0" borderId="10" xfId="2" applyNumberFormat="1" applyFont="1" applyBorder="1" applyAlignment="1">
      <alignment horizontal="right" vertical="center"/>
    </xf>
    <xf numFmtId="3" fontId="2" fillId="2" borderId="11" xfId="2" applyNumberFormat="1" applyFont="1" applyFill="1" applyBorder="1" applyAlignment="1">
      <alignment horizontal="right" vertical="center"/>
    </xf>
    <xf numFmtId="165" fontId="2" fillId="2" borderId="11" xfId="2" applyNumberFormat="1" applyFont="1" applyFill="1" applyBorder="1" applyAlignment="1">
      <alignment horizontal="right" vertical="center"/>
    </xf>
    <xf numFmtId="3" fontId="2" fillId="2" borderId="7" xfId="2" applyNumberFormat="1" applyFont="1" applyFill="1" applyBorder="1" applyAlignment="1">
      <alignment horizontal="right" vertical="center"/>
    </xf>
    <xf numFmtId="0" fontId="2" fillId="0" borderId="6" xfId="1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/>
    </xf>
    <xf numFmtId="0" fontId="2" fillId="0" borderId="11" xfId="2" applyNumberFormat="1" applyFont="1" applyBorder="1" applyAlignment="1">
      <alignment horizontal="right" vertical="center"/>
    </xf>
    <xf numFmtId="165" fontId="2" fillId="0" borderId="7" xfId="2" applyNumberFormat="1" applyFont="1" applyBorder="1" applyAlignment="1">
      <alignment horizontal="right" vertical="center"/>
    </xf>
    <xf numFmtId="166" fontId="2" fillId="2" borderId="11" xfId="2" applyNumberFormat="1" applyFont="1" applyFill="1" applyBorder="1" applyAlignment="1">
      <alignment horizontal="right" vertical="center"/>
    </xf>
    <xf numFmtId="0" fontId="2" fillId="2" borderId="11" xfId="2" applyNumberFormat="1" applyFont="1" applyFill="1" applyBorder="1" applyAlignment="1">
      <alignment horizontal="right" vertical="center"/>
    </xf>
    <xf numFmtId="0" fontId="2" fillId="2" borderId="7" xfId="2" applyNumberFormat="1" applyFont="1" applyFill="1" applyBorder="1" applyAlignment="1">
      <alignment horizontal="right" vertical="center"/>
    </xf>
    <xf numFmtId="0" fontId="2" fillId="0" borderId="10" xfId="1" applyFont="1" applyBorder="1" applyAlignment="1">
      <alignment vertical="center"/>
    </xf>
    <xf numFmtId="3" fontId="2" fillId="0" borderId="7" xfId="2" applyNumberFormat="1" applyFont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165" fontId="2" fillId="0" borderId="7" xfId="2" applyNumberFormat="1" applyFont="1" applyBorder="1" applyAlignment="1">
      <alignment vertical="center"/>
    </xf>
    <xf numFmtId="0" fontId="2" fillId="0" borderId="12" xfId="1" applyFont="1" applyBorder="1" applyAlignment="1">
      <alignment horizontal="left" vertical="center"/>
    </xf>
    <xf numFmtId="0" fontId="2" fillId="0" borderId="13" xfId="1" applyFont="1" applyBorder="1" applyAlignment="1">
      <alignment horizontal="left" vertical="center"/>
    </xf>
    <xf numFmtId="165" fontId="2" fillId="0" borderId="14" xfId="1" applyNumberFormat="1" applyFont="1" applyBorder="1" applyAlignment="1">
      <alignment vertical="center"/>
    </xf>
    <xf numFmtId="0" fontId="5" fillId="3" borderId="0" xfId="1" applyFont="1" applyFill="1" applyAlignment="1">
      <alignment vertical="center"/>
    </xf>
    <xf numFmtId="0" fontId="5" fillId="3" borderId="0" xfId="1" applyFont="1" applyFill="1" applyAlignment="1">
      <alignment horizontal="left" vertical="center"/>
    </xf>
    <xf numFmtId="0" fontId="1" fillId="0" borderId="0" xfId="1" applyAlignment="1">
      <alignment vertical="center"/>
    </xf>
    <xf numFmtId="164" fontId="3" fillId="0" borderId="0" xfId="1" applyNumberFormat="1" applyFont="1" applyAlignment="1">
      <alignment vertical="center"/>
    </xf>
    <xf numFmtId="167" fontId="3" fillId="0" borderId="0" xfId="2" applyNumberFormat="1" applyFont="1" applyAlignment="1">
      <alignment vertical="center"/>
    </xf>
    <xf numFmtId="0" fontId="6" fillId="0" borderId="0" xfId="1" applyFont="1" applyAlignment="1">
      <alignment vertical="center"/>
    </xf>
  </cellXfs>
  <cellStyles count="3">
    <cellStyle name="Comma [0] 2 2" xfId="2" xr:uid="{082FCD67-0808-4577-B092-D4AEA1ABF80C}"/>
    <cellStyle name="Normal" xfId="0" builtinId="0"/>
    <cellStyle name="Normal 3" xfId="1" xr:uid="{A3EA1B5B-0F0E-4E85-A35D-803F4A21051A}"/>
  </cellStyles>
  <dxfs count="1">
    <dxf>
      <fill>
        <patternFill patternType="solid"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MPIRAN%20PROFIL%202024%20rv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"/>
      <sheetName val="1"/>
      <sheetName val="2"/>
      <sheetName val="3"/>
      <sheetName val="4"/>
      <sheetName val="4a"/>
      <sheetName val="4b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</sheetNames>
    <sheetDataSet>
      <sheetData sheetId="0"/>
      <sheetData sheetId="1">
        <row r="5">
          <cell r="E5" t="str">
            <v>KABUPATEN/KOTA</v>
          </cell>
          <cell r="F5" t="str">
            <v>OGAN KOMERING ILIR</v>
          </cell>
        </row>
        <row r="6">
          <cell r="E6" t="str">
            <v>TAHUN</v>
          </cell>
          <cell r="F6">
            <v>2023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9">
          <cell r="C9" t="str">
            <v xml:space="preserve">Cahaya Maju </v>
          </cell>
          <cell r="D9" t="str">
            <v>V</v>
          </cell>
        </row>
        <row r="10">
          <cell r="D10" t="str">
            <v>V</v>
          </cell>
        </row>
        <row r="11">
          <cell r="D11" t="str">
            <v>V</v>
          </cell>
        </row>
        <row r="12">
          <cell r="C12" t="str">
            <v xml:space="preserve">Muara Burnai </v>
          </cell>
          <cell r="D12" t="str">
            <v>V</v>
          </cell>
        </row>
        <row r="13">
          <cell r="D13" t="str">
            <v>V</v>
          </cell>
        </row>
        <row r="14">
          <cell r="C14" t="str">
            <v>Pematang panggang I</v>
          </cell>
          <cell r="D14" t="str">
            <v>V</v>
          </cell>
        </row>
        <row r="15">
          <cell r="D15" t="str">
            <v>V</v>
          </cell>
        </row>
        <row r="16">
          <cell r="C16" t="str">
            <v xml:space="preserve">Sungai Menang </v>
          </cell>
          <cell r="D16" t="str">
            <v>V</v>
          </cell>
        </row>
        <row r="17">
          <cell r="C17" t="str">
            <v>Pematang panggang II</v>
          </cell>
          <cell r="D17" t="str">
            <v>V</v>
          </cell>
        </row>
        <row r="18">
          <cell r="D18" t="str">
            <v>V</v>
          </cell>
        </row>
        <row r="19">
          <cell r="C19" t="str">
            <v>Pematang Panggang IV</v>
          </cell>
          <cell r="D19" t="str">
            <v>V</v>
          </cell>
        </row>
        <row r="20">
          <cell r="D20" t="str">
            <v>V</v>
          </cell>
        </row>
        <row r="21">
          <cell r="C21" t="str">
            <v xml:space="preserve">Tulung Selapan </v>
          </cell>
          <cell r="D21" t="str">
            <v>V</v>
          </cell>
        </row>
        <row r="22">
          <cell r="D22" t="str">
            <v>V</v>
          </cell>
        </row>
        <row r="23">
          <cell r="C23" t="str">
            <v xml:space="preserve">Cengal </v>
          </cell>
          <cell r="D23" t="str">
            <v>V</v>
          </cell>
        </row>
        <row r="24">
          <cell r="D24" t="str">
            <v>V</v>
          </cell>
        </row>
        <row r="25">
          <cell r="C25" t="str">
            <v xml:space="preserve">Pedamaran </v>
          </cell>
          <cell r="D25" t="str">
            <v>V</v>
          </cell>
        </row>
        <row r="26">
          <cell r="C26" t="str">
            <v xml:space="preserve">Pedamaran Timur </v>
          </cell>
          <cell r="D26" t="str">
            <v>V</v>
          </cell>
        </row>
        <row r="27">
          <cell r="C27" t="str">
            <v xml:space="preserve">Pengarayan </v>
          </cell>
          <cell r="D27" t="str">
            <v>V</v>
          </cell>
        </row>
        <row r="28">
          <cell r="D28" t="str">
            <v>V</v>
          </cell>
        </row>
        <row r="29">
          <cell r="C29" t="str">
            <v xml:space="preserve">Sugih waras </v>
          </cell>
          <cell r="D29" t="str">
            <v>V</v>
          </cell>
        </row>
        <row r="30">
          <cell r="D30" t="str">
            <v>V</v>
          </cell>
        </row>
        <row r="31">
          <cell r="C31" t="str">
            <v>Kutaraya</v>
          </cell>
          <cell r="D31" t="str">
            <v>V</v>
          </cell>
        </row>
        <row r="32">
          <cell r="D32" t="str">
            <v>V</v>
          </cell>
        </row>
        <row r="33">
          <cell r="C33" t="str">
            <v xml:space="preserve">Sp. Padang </v>
          </cell>
          <cell r="D33" t="str">
            <v>V</v>
          </cell>
        </row>
        <row r="34">
          <cell r="D34" t="str">
            <v>V</v>
          </cell>
        </row>
        <row r="35">
          <cell r="C35" t="str">
            <v xml:space="preserve">Muara batun </v>
          </cell>
        </row>
        <row r="36">
          <cell r="D36" t="str">
            <v>V</v>
          </cell>
        </row>
        <row r="37">
          <cell r="C37" t="str">
            <v xml:space="preserve">Pampangan </v>
          </cell>
          <cell r="D37" t="str">
            <v>V</v>
          </cell>
        </row>
        <row r="38">
          <cell r="D38" t="str">
            <v>V</v>
          </cell>
        </row>
        <row r="39">
          <cell r="C39" t="str">
            <v>Pangkalan lampam</v>
          </cell>
        </row>
        <row r="40">
          <cell r="C40" t="str">
            <v>Air Sugihan 25</v>
          </cell>
          <cell r="D40" t="str">
            <v>V</v>
          </cell>
        </row>
        <row r="41">
          <cell r="D41" t="str">
            <v>V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67FC5B-BD25-4085-B128-BAA1FD5E7D31}">
  <dimension ref="B3:K54"/>
  <sheetViews>
    <sheetView tabSelected="1" workbookViewId="0">
      <selection activeCell="E8" sqref="E8:E10"/>
    </sheetView>
  </sheetViews>
  <sheetFormatPr defaultRowHeight="14.4" x14ac:dyDescent="0.3"/>
  <cols>
    <col min="2" max="2" width="3.88671875" customWidth="1"/>
    <col min="3" max="3" width="25.5546875" customWidth="1"/>
    <col min="4" max="4" width="19.44140625" customWidth="1"/>
    <col min="5" max="5" width="23.109375" customWidth="1"/>
    <col min="6" max="6" width="12.44140625" customWidth="1"/>
    <col min="8" max="8" width="12.88671875" customWidth="1"/>
    <col min="10" max="10" width="12.44140625" customWidth="1"/>
    <col min="11" max="11" width="17" customWidth="1"/>
  </cols>
  <sheetData>
    <row r="3" spans="2:11" ht="15.6" x14ac:dyDescent="0.3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</row>
    <row r="4" spans="2:11" ht="15.6" x14ac:dyDescent="0.3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</row>
    <row r="5" spans="2:11" ht="15.6" x14ac:dyDescent="0.3">
      <c r="B5" s="3"/>
      <c r="C5" s="3"/>
      <c r="D5" s="3"/>
      <c r="E5" s="3"/>
      <c r="F5" s="4" t="str">
        <f>'[1]1'!$E$5</f>
        <v>KABUPATEN/KOTA</v>
      </c>
      <c r="G5" s="5" t="str">
        <f>'[1]1'!$F$5</f>
        <v>OGAN KOMERING ILIR</v>
      </c>
      <c r="H5" s="3"/>
      <c r="I5" s="3"/>
      <c r="J5" s="4"/>
      <c r="K5" s="4"/>
    </row>
    <row r="6" spans="2:11" ht="15.6" x14ac:dyDescent="0.3">
      <c r="B6" s="3"/>
      <c r="C6" s="3"/>
      <c r="D6" s="3"/>
      <c r="E6" s="3"/>
      <c r="F6" s="4" t="str">
        <f>'[1]1'!$E$6</f>
        <v>TAHUN</v>
      </c>
      <c r="G6" s="5">
        <f>'[1]1'!$F$6</f>
        <v>2023</v>
      </c>
      <c r="H6" s="3"/>
      <c r="I6" s="3"/>
      <c r="J6" s="4"/>
      <c r="K6" s="4"/>
    </row>
    <row r="7" spans="2:11" ht="15.6" thickBot="1" x14ac:dyDescent="0.35">
      <c r="B7" s="6"/>
      <c r="C7" s="6"/>
      <c r="D7" s="6"/>
      <c r="E7" s="6"/>
      <c r="F7" s="6"/>
      <c r="G7" s="6"/>
      <c r="H7" s="6"/>
      <c r="I7" s="6"/>
      <c r="J7" s="7"/>
      <c r="K7" s="7"/>
    </row>
    <row r="8" spans="2:11" ht="15.6" x14ac:dyDescent="0.3">
      <c r="B8" s="8" t="s">
        <v>2</v>
      </c>
      <c r="C8" s="8" t="s">
        <v>3</v>
      </c>
      <c r="D8" s="8" t="s">
        <v>4</v>
      </c>
      <c r="E8" s="9" t="s">
        <v>5</v>
      </c>
      <c r="F8" s="10" t="s">
        <v>6</v>
      </c>
      <c r="G8" s="11"/>
      <c r="H8" s="11"/>
      <c r="I8" s="11"/>
      <c r="J8" s="12"/>
      <c r="K8" s="9" t="s">
        <v>7</v>
      </c>
    </row>
    <row r="9" spans="2:11" ht="15.6" x14ac:dyDescent="0.3">
      <c r="B9" s="13"/>
      <c r="C9" s="13"/>
      <c r="D9" s="13"/>
      <c r="E9" s="14"/>
      <c r="F9" s="15" t="s">
        <v>8</v>
      </c>
      <c r="G9" s="16"/>
      <c r="H9" s="15" t="s">
        <v>9</v>
      </c>
      <c r="I9" s="16"/>
      <c r="J9" s="17" t="s">
        <v>10</v>
      </c>
      <c r="K9" s="14"/>
    </row>
    <row r="10" spans="2:11" ht="31.2" x14ac:dyDescent="0.3">
      <c r="B10" s="18"/>
      <c r="C10" s="18"/>
      <c r="D10" s="18"/>
      <c r="E10" s="19"/>
      <c r="F10" s="20" t="s">
        <v>11</v>
      </c>
      <c r="G10" s="20" t="s">
        <v>12</v>
      </c>
      <c r="H10" s="20" t="s">
        <v>11</v>
      </c>
      <c r="I10" s="20" t="s">
        <v>12</v>
      </c>
      <c r="J10" s="19"/>
      <c r="K10" s="19"/>
    </row>
    <row r="11" spans="2:11" x14ac:dyDescent="0.3">
      <c r="B11" s="21">
        <v>1</v>
      </c>
      <c r="C11" s="21">
        <v>2</v>
      </c>
      <c r="D11" s="21">
        <v>3</v>
      </c>
      <c r="E11" s="21">
        <v>4</v>
      </c>
      <c r="F11" s="21">
        <v>5</v>
      </c>
      <c r="G11" s="21">
        <v>6</v>
      </c>
      <c r="H11" s="21">
        <v>7</v>
      </c>
      <c r="I11" s="21">
        <v>8</v>
      </c>
      <c r="J11" s="21">
        <v>9</v>
      </c>
      <c r="K11" s="21">
        <v>10</v>
      </c>
    </row>
    <row r="12" spans="2:11" ht="15" x14ac:dyDescent="0.3">
      <c r="B12" s="22">
        <v>1</v>
      </c>
      <c r="C12" s="23" t="str">
        <f>'[1]9'!C9</f>
        <v xml:space="preserve">Cahaya Maju </v>
      </c>
      <c r="D12" s="23" t="str">
        <f>'[1]9'!D9</f>
        <v>V</v>
      </c>
      <c r="E12" s="24">
        <v>278</v>
      </c>
      <c r="F12" s="24">
        <v>14</v>
      </c>
      <c r="G12" s="25">
        <f>F12/J12*100</f>
        <v>50</v>
      </c>
      <c r="H12" s="24">
        <v>14</v>
      </c>
      <c r="I12" s="25">
        <f>H12/J12*100</f>
        <v>50</v>
      </c>
      <c r="J12" s="24">
        <f>SUM(F12,H12)</f>
        <v>28</v>
      </c>
      <c r="K12" s="24">
        <v>0</v>
      </c>
    </row>
    <row r="13" spans="2:11" ht="15" x14ac:dyDescent="0.3">
      <c r="B13" s="22"/>
      <c r="C13" s="23"/>
      <c r="D13" s="23" t="str">
        <f>'[1]9'!D10</f>
        <v>V</v>
      </c>
      <c r="E13" s="26">
        <v>673</v>
      </c>
      <c r="F13" s="24">
        <v>29</v>
      </c>
      <c r="G13" s="25">
        <f t="shared" ref="G13:G44" si="0">F13/J13*100</f>
        <v>65.909090909090907</v>
      </c>
      <c r="H13" s="24">
        <v>15</v>
      </c>
      <c r="I13" s="25">
        <f t="shared" ref="I13:I44" si="1">H13/J13*100</f>
        <v>34.090909090909086</v>
      </c>
      <c r="J13" s="24">
        <f>SUM(F13,H13)</f>
        <v>44</v>
      </c>
      <c r="K13" s="24">
        <v>3</v>
      </c>
    </row>
    <row r="14" spans="2:11" ht="15" x14ac:dyDescent="0.3">
      <c r="B14" s="22"/>
      <c r="C14" s="23"/>
      <c r="D14" s="23" t="str">
        <f>'[1]9'!D11</f>
        <v>V</v>
      </c>
      <c r="E14" s="26">
        <v>251</v>
      </c>
      <c r="F14" s="24">
        <v>9</v>
      </c>
      <c r="G14" s="25">
        <f t="shared" si="0"/>
        <v>69.230769230769226</v>
      </c>
      <c r="H14" s="24">
        <v>4</v>
      </c>
      <c r="I14" s="25">
        <f t="shared" si="1"/>
        <v>30.76923076923077</v>
      </c>
      <c r="J14" s="24">
        <f t="shared" ref="J14:J44" si="2">SUM(F14,H14)</f>
        <v>13</v>
      </c>
      <c r="K14" s="24">
        <v>3</v>
      </c>
    </row>
    <row r="15" spans="2:11" ht="15" x14ac:dyDescent="0.3">
      <c r="B15" s="22">
        <v>2</v>
      </c>
      <c r="C15" s="23" t="str">
        <f>'[1]9'!C12</f>
        <v xml:space="preserve">Muara Burnai </v>
      </c>
      <c r="D15" s="23" t="str">
        <f>'[1]9'!D12</f>
        <v>V</v>
      </c>
      <c r="E15" s="26">
        <v>1023</v>
      </c>
      <c r="F15" s="24">
        <v>16</v>
      </c>
      <c r="G15" s="25">
        <f t="shared" si="0"/>
        <v>66.666666666666657</v>
      </c>
      <c r="H15" s="24">
        <v>8</v>
      </c>
      <c r="I15" s="25">
        <f t="shared" si="1"/>
        <v>33.333333333333329</v>
      </c>
      <c r="J15" s="24">
        <f t="shared" si="2"/>
        <v>24</v>
      </c>
      <c r="K15" s="24">
        <v>2</v>
      </c>
    </row>
    <row r="16" spans="2:11" ht="15" x14ac:dyDescent="0.3">
      <c r="B16" s="22"/>
      <c r="C16" s="23"/>
      <c r="D16" s="23" t="str">
        <f>'[1]9'!D13</f>
        <v>V</v>
      </c>
      <c r="E16" s="26">
        <v>240</v>
      </c>
      <c r="F16" s="24">
        <v>17</v>
      </c>
      <c r="G16" s="25">
        <f t="shared" si="0"/>
        <v>65.384615384615387</v>
      </c>
      <c r="H16" s="24">
        <v>9</v>
      </c>
      <c r="I16" s="25">
        <f t="shared" si="1"/>
        <v>34.615384615384613</v>
      </c>
      <c r="J16" s="24">
        <f t="shared" si="2"/>
        <v>26</v>
      </c>
      <c r="K16" s="24">
        <v>1</v>
      </c>
    </row>
    <row r="17" spans="2:11" ht="15" x14ac:dyDescent="0.3">
      <c r="B17" s="22">
        <v>3</v>
      </c>
      <c r="C17" s="23" t="str">
        <f>'[1]9'!C14</f>
        <v>Pematang panggang I</v>
      </c>
      <c r="D17" s="23" t="str">
        <f>'[1]9'!D14</f>
        <v>V</v>
      </c>
      <c r="E17" s="26">
        <v>475</v>
      </c>
      <c r="F17" s="24">
        <v>20</v>
      </c>
      <c r="G17" s="25">
        <f t="shared" si="0"/>
        <v>54.054054054054056</v>
      </c>
      <c r="H17" s="24">
        <v>17</v>
      </c>
      <c r="I17" s="25">
        <f t="shared" si="1"/>
        <v>45.945945945945951</v>
      </c>
      <c r="J17" s="24">
        <f t="shared" si="2"/>
        <v>37</v>
      </c>
      <c r="K17" s="24">
        <v>0</v>
      </c>
    </row>
    <row r="18" spans="2:11" ht="15" x14ac:dyDescent="0.3">
      <c r="B18" s="22"/>
      <c r="C18" s="23"/>
      <c r="D18" s="23" t="str">
        <f>'[1]9'!D15</f>
        <v>V</v>
      </c>
      <c r="E18" s="26">
        <v>446</v>
      </c>
      <c r="F18" s="24">
        <v>13</v>
      </c>
      <c r="G18" s="25">
        <f t="shared" si="0"/>
        <v>44.827586206896555</v>
      </c>
      <c r="H18" s="24">
        <v>16</v>
      </c>
      <c r="I18" s="25">
        <f t="shared" si="1"/>
        <v>55.172413793103445</v>
      </c>
      <c r="J18" s="24">
        <f t="shared" si="2"/>
        <v>29</v>
      </c>
      <c r="K18" s="24">
        <v>3</v>
      </c>
    </row>
    <row r="19" spans="2:11" ht="15" x14ac:dyDescent="0.3">
      <c r="B19" s="22">
        <v>4</v>
      </c>
      <c r="C19" s="23" t="str">
        <f>'[1]9'!C16</f>
        <v xml:space="preserve">Sungai Menang </v>
      </c>
      <c r="D19" s="23" t="str">
        <f>'[1]9'!D16</f>
        <v>V</v>
      </c>
      <c r="E19" s="26">
        <v>598</v>
      </c>
      <c r="F19" s="24">
        <v>29</v>
      </c>
      <c r="G19" s="25">
        <f t="shared" si="0"/>
        <v>70.731707317073173</v>
      </c>
      <c r="H19" s="24">
        <v>12</v>
      </c>
      <c r="I19" s="25">
        <f t="shared" si="1"/>
        <v>29.268292682926827</v>
      </c>
      <c r="J19" s="24">
        <f t="shared" si="2"/>
        <v>41</v>
      </c>
      <c r="K19" s="24">
        <v>1</v>
      </c>
    </row>
    <row r="20" spans="2:11" ht="15" x14ac:dyDescent="0.3">
      <c r="B20" s="22">
        <v>5</v>
      </c>
      <c r="C20" s="23" t="str">
        <f>'[1]9'!C17</f>
        <v>Pematang panggang II</v>
      </c>
      <c r="D20" s="23" t="str">
        <f>'[1]9'!D17</f>
        <v>V</v>
      </c>
      <c r="E20" s="26">
        <v>418</v>
      </c>
      <c r="F20" s="24">
        <v>17</v>
      </c>
      <c r="G20" s="25">
        <f t="shared" si="0"/>
        <v>51.515151515151516</v>
      </c>
      <c r="H20" s="24">
        <v>16</v>
      </c>
      <c r="I20" s="25">
        <f t="shared" si="1"/>
        <v>48.484848484848484</v>
      </c>
      <c r="J20" s="24">
        <f t="shared" si="2"/>
        <v>33</v>
      </c>
      <c r="K20" s="24">
        <v>0</v>
      </c>
    </row>
    <row r="21" spans="2:11" ht="15" x14ac:dyDescent="0.3">
      <c r="B21" s="22"/>
      <c r="C21" s="23"/>
      <c r="D21" s="23" t="str">
        <f>'[1]9'!D18</f>
        <v>V</v>
      </c>
      <c r="E21" s="26">
        <v>441</v>
      </c>
      <c r="F21" s="24">
        <v>13</v>
      </c>
      <c r="G21" s="25">
        <f t="shared" si="0"/>
        <v>72.222222222222214</v>
      </c>
      <c r="H21" s="24">
        <v>5</v>
      </c>
      <c r="I21" s="25">
        <f t="shared" si="1"/>
        <v>27.777777777777779</v>
      </c>
      <c r="J21" s="24">
        <f t="shared" si="2"/>
        <v>18</v>
      </c>
      <c r="K21" s="24">
        <v>1</v>
      </c>
    </row>
    <row r="22" spans="2:11" ht="15" x14ac:dyDescent="0.3">
      <c r="B22" s="22">
        <v>6</v>
      </c>
      <c r="C22" s="23" t="str">
        <f>'[1]9'!C19</f>
        <v>Pematang Panggang IV</v>
      </c>
      <c r="D22" s="23" t="str">
        <f>'[1]9'!D19</f>
        <v>V</v>
      </c>
      <c r="E22" s="26">
        <v>377</v>
      </c>
      <c r="F22" s="24">
        <v>10</v>
      </c>
      <c r="G22" s="25">
        <f t="shared" si="0"/>
        <v>55.555555555555557</v>
      </c>
      <c r="H22" s="24">
        <v>8</v>
      </c>
      <c r="I22" s="25">
        <f t="shared" si="1"/>
        <v>44.444444444444443</v>
      </c>
      <c r="J22" s="24">
        <f t="shared" si="2"/>
        <v>18</v>
      </c>
      <c r="K22" s="24">
        <v>0</v>
      </c>
    </row>
    <row r="23" spans="2:11" ht="15" x14ac:dyDescent="0.3">
      <c r="B23" s="22"/>
      <c r="C23" s="23"/>
      <c r="D23" s="23" t="str">
        <f>'[1]9'!D20</f>
        <v>V</v>
      </c>
      <c r="E23" s="26">
        <v>256</v>
      </c>
      <c r="F23" s="24">
        <v>9</v>
      </c>
      <c r="G23" s="25">
        <f t="shared" si="0"/>
        <v>60</v>
      </c>
      <c r="H23" s="24">
        <v>6</v>
      </c>
      <c r="I23" s="25">
        <f t="shared" si="1"/>
        <v>40</v>
      </c>
      <c r="J23" s="24">
        <f t="shared" si="2"/>
        <v>15</v>
      </c>
      <c r="K23" s="24">
        <v>0</v>
      </c>
    </row>
    <row r="24" spans="2:11" ht="15" x14ac:dyDescent="0.3">
      <c r="B24" s="22">
        <v>7</v>
      </c>
      <c r="C24" s="23" t="str">
        <f>'[1]9'!C21</f>
        <v xml:space="preserve">Tulung Selapan </v>
      </c>
      <c r="D24" s="23" t="str">
        <f>'[1]9'!D21</f>
        <v>V</v>
      </c>
      <c r="E24" s="26">
        <v>727</v>
      </c>
      <c r="F24" s="24">
        <v>73</v>
      </c>
      <c r="G24" s="25">
        <f t="shared" si="0"/>
        <v>66.972477064220186</v>
      </c>
      <c r="H24" s="24">
        <v>36</v>
      </c>
      <c r="I24" s="25">
        <f t="shared" si="1"/>
        <v>33.027522935779821</v>
      </c>
      <c r="J24" s="24">
        <f t="shared" si="2"/>
        <v>109</v>
      </c>
      <c r="K24" s="24">
        <v>2</v>
      </c>
    </row>
    <row r="25" spans="2:11" ht="15" x14ac:dyDescent="0.3">
      <c r="B25" s="22"/>
      <c r="C25" s="23"/>
      <c r="D25" s="23" t="str">
        <f>'[1]9'!D22</f>
        <v>V</v>
      </c>
      <c r="E25" s="26">
        <v>356</v>
      </c>
      <c r="F25" s="24">
        <v>12</v>
      </c>
      <c r="G25" s="25">
        <f t="shared" si="0"/>
        <v>57.142857142857139</v>
      </c>
      <c r="H25" s="24">
        <v>9</v>
      </c>
      <c r="I25" s="25">
        <f t="shared" si="1"/>
        <v>42.857142857142854</v>
      </c>
      <c r="J25" s="24">
        <f t="shared" si="2"/>
        <v>21</v>
      </c>
      <c r="K25" s="24">
        <v>2</v>
      </c>
    </row>
    <row r="26" spans="2:11" ht="15" x14ac:dyDescent="0.3">
      <c r="B26" s="22">
        <v>8</v>
      </c>
      <c r="C26" s="23" t="str">
        <f>'[1]9'!C23</f>
        <v xml:space="preserve">Cengal </v>
      </c>
      <c r="D26" s="23" t="str">
        <f>'[1]9'!D23</f>
        <v>V</v>
      </c>
      <c r="E26" s="26">
        <v>419</v>
      </c>
      <c r="F26" s="24">
        <v>31</v>
      </c>
      <c r="G26" s="25">
        <f t="shared" si="0"/>
        <v>81.578947368421055</v>
      </c>
      <c r="H26" s="24">
        <v>7</v>
      </c>
      <c r="I26" s="25">
        <f t="shared" si="1"/>
        <v>18.421052631578945</v>
      </c>
      <c r="J26" s="24">
        <f t="shared" si="2"/>
        <v>38</v>
      </c>
      <c r="K26" s="24">
        <v>0</v>
      </c>
    </row>
    <row r="27" spans="2:11" ht="15" x14ac:dyDescent="0.3">
      <c r="B27" s="22"/>
      <c r="C27" s="23"/>
      <c r="D27" s="23" t="str">
        <f>'[1]9'!D24</f>
        <v>V</v>
      </c>
      <c r="E27" s="26">
        <v>219</v>
      </c>
      <c r="F27" s="24">
        <v>10</v>
      </c>
      <c r="G27" s="25">
        <f t="shared" si="0"/>
        <v>66.666666666666657</v>
      </c>
      <c r="H27" s="24">
        <v>5</v>
      </c>
      <c r="I27" s="25">
        <f t="shared" si="1"/>
        <v>33.333333333333329</v>
      </c>
      <c r="J27" s="24">
        <f t="shared" si="2"/>
        <v>15</v>
      </c>
      <c r="K27" s="24">
        <v>1</v>
      </c>
    </row>
    <row r="28" spans="2:11" ht="15" x14ac:dyDescent="0.3">
      <c r="B28" s="22">
        <v>9</v>
      </c>
      <c r="C28" s="23" t="str">
        <f>'[1]9'!C25</f>
        <v xml:space="preserve">Pedamaran </v>
      </c>
      <c r="D28" s="23" t="str">
        <f>'[1]9'!D25</f>
        <v>V</v>
      </c>
      <c r="E28" s="26">
        <v>829</v>
      </c>
      <c r="F28" s="24">
        <v>60</v>
      </c>
      <c r="G28" s="25">
        <f t="shared" si="0"/>
        <v>75</v>
      </c>
      <c r="H28" s="24">
        <v>20</v>
      </c>
      <c r="I28" s="25">
        <f t="shared" si="1"/>
        <v>25</v>
      </c>
      <c r="J28" s="24">
        <f t="shared" si="2"/>
        <v>80</v>
      </c>
      <c r="K28" s="24">
        <v>1</v>
      </c>
    </row>
    <row r="29" spans="2:11" ht="15" x14ac:dyDescent="0.3">
      <c r="B29" s="22">
        <v>10</v>
      </c>
      <c r="C29" s="23" t="str">
        <f>'[1]9'!C26</f>
        <v xml:space="preserve">Pedamaran Timur </v>
      </c>
      <c r="D29" s="23" t="str">
        <f>'[1]9'!D26</f>
        <v>V</v>
      </c>
      <c r="E29" s="26">
        <v>458</v>
      </c>
      <c r="F29" s="24">
        <v>17</v>
      </c>
      <c r="G29" s="25">
        <f t="shared" si="0"/>
        <v>54.838709677419352</v>
      </c>
      <c r="H29" s="24">
        <v>14</v>
      </c>
      <c r="I29" s="25">
        <f t="shared" si="1"/>
        <v>45.161290322580641</v>
      </c>
      <c r="J29" s="24">
        <f t="shared" si="2"/>
        <v>31</v>
      </c>
      <c r="K29" s="24">
        <v>2</v>
      </c>
    </row>
    <row r="30" spans="2:11" ht="15" x14ac:dyDescent="0.3">
      <c r="B30" s="22">
        <v>11</v>
      </c>
      <c r="C30" s="23" t="str">
        <f>'[1]9'!C27</f>
        <v xml:space="preserve">Pengarayan </v>
      </c>
      <c r="D30" s="23" t="str">
        <f>'[1]9'!D27</f>
        <v>V</v>
      </c>
      <c r="E30" s="26">
        <v>464</v>
      </c>
      <c r="F30" s="24">
        <v>46</v>
      </c>
      <c r="G30" s="25">
        <f t="shared" si="0"/>
        <v>67.64705882352942</v>
      </c>
      <c r="H30" s="24">
        <v>22</v>
      </c>
      <c r="I30" s="25">
        <f t="shared" si="1"/>
        <v>32.352941176470587</v>
      </c>
      <c r="J30" s="24">
        <f t="shared" si="2"/>
        <v>68</v>
      </c>
      <c r="K30" s="24">
        <v>1</v>
      </c>
    </row>
    <row r="31" spans="2:11" ht="15" x14ac:dyDescent="0.3">
      <c r="B31" s="22"/>
      <c r="C31" s="23"/>
      <c r="D31" s="23" t="str">
        <f>'[1]9'!D28</f>
        <v>V</v>
      </c>
      <c r="E31" s="26">
        <v>44</v>
      </c>
      <c r="F31" s="24">
        <v>3</v>
      </c>
      <c r="G31" s="25">
        <f t="shared" si="0"/>
        <v>75</v>
      </c>
      <c r="H31" s="24">
        <v>1</v>
      </c>
      <c r="I31" s="25">
        <f t="shared" si="1"/>
        <v>25</v>
      </c>
      <c r="J31" s="24">
        <f t="shared" si="2"/>
        <v>4</v>
      </c>
      <c r="K31" s="24">
        <v>0</v>
      </c>
    </row>
    <row r="32" spans="2:11" ht="15" x14ac:dyDescent="0.3">
      <c r="B32" s="22">
        <v>12</v>
      </c>
      <c r="C32" s="23" t="str">
        <f>'[1]9'!C29</f>
        <v xml:space="preserve">Sugih waras </v>
      </c>
      <c r="D32" s="23" t="str">
        <f>'[1]9'!D29</f>
        <v>V</v>
      </c>
      <c r="E32" s="26">
        <v>251</v>
      </c>
      <c r="F32" s="24">
        <v>41</v>
      </c>
      <c r="G32" s="25">
        <f t="shared" si="0"/>
        <v>64.0625</v>
      </c>
      <c r="H32" s="24">
        <v>23</v>
      </c>
      <c r="I32" s="25">
        <f t="shared" si="1"/>
        <v>35.9375</v>
      </c>
      <c r="J32" s="24">
        <f t="shared" si="2"/>
        <v>64</v>
      </c>
      <c r="K32" s="24">
        <v>2</v>
      </c>
    </row>
    <row r="33" spans="2:11" ht="15" x14ac:dyDescent="0.3">
      <c r="B33" s="22"/>
      <c r="C33" s="23"/>
      <c r="D33" s="23" t="str">
        <f>'[1]9'!D30</f>
        <v>V</v>
      </c>
      <c r="E33" s="26">
        <v>261</v>
      </c>
      <c r="F33" s="24">
        <v>17</v>
      </c>
      <c r="G33" s="25">
        <f t="shared" si="0"/>
        <v>65.384615384615387</v>
      </c>
      <c r="H33" s="24">
        <v>9</v>
      </c>
      <c r="I33" s="25">
        <f t="shared" si="1"/>
        <v>34.615384615384613</v>
      </c>
      <c r="J33" s="24">
        <f t="shared" si="2"/>
        <v>26</v>
      </c>
      <c r="K33" s="24">
        <v>0</v>
      </c>
    </row>
    <row r="34" spans="2:11" ht="15" x14ac:dyDescent="0.3">
      <c r="B34" s="22">
        <v>13</v>
      </c>
      <c r="C34" s="23" t="str">
        <f>'[1]9'!C31</f>
        <v>Kutaraya</v>
      </c>
      <c r="D34" s="23" t="str">
        <f>'[1]9'!D31</f>
        <v>V</v>
      </c>
      <c r="E34" s="26">
        <v>880</v>
      </c>
      <c r="F34" s="24">
        <v>48</v>
      </c>
      <c r="G34" s="25">
        <f t="shared" si="0"/>
        <v>50.526315789473685</v>
      </c>
      <c r="H34" s="24">
        <v>47</v>
      </c>
      <c r="I34" s="25">
        <f t="shared" si="1"/>
        <v>49.473684210526315</v>
      </c>
      <c r="J34" s="24">
        <f t="shared" si="2"/>
        <v>95</v>
      </c>
      <c r="K34" s="24">
        <v>1</v>
      </c>
    </row>
    <row r="35" spans="2:11" ht="15" x14ac:dyDescent="0.3">
      <c r="B35" s="22"/>
      <c r="C35" s="23"/>
      <c r="D35" s="23" t="str">
        <f>'[1]9'!D32</f>
        <v>V</v>
      </c>
      <c r="E35" s="26">
        <v>634</v>
      </c>
      <c r="F35" s="24">
        <v>50</v>
      </c>
      <c r="G35" s="25">
        <f t="shared" si="0"/>
        <v>63.291139240506332</v>
      </c>
      <c r="H35" s="24">
        <v>29</v>
      </c>
      <c r="I35" s="25">
        <f t="shared" si="1"/>
        <v>36.708860759493675</v>
      </c>
      <c r="J35" s="24">
        <f t="shared" si="2"/>
        <v>79</v>
      </c>
      <c r="K35" s="24">
        <v>3</v>
      </c>
    </row>
    <row r="36" spans="2:11" ht="15" x14ac:dyDescent="0.3">
      <c r="B36" s="22">
        <v>14</v>
      </c>
      <c r="C36" s="23" t="str">
        <f>'[1]9'!C33</f>
        <v xml:space="preserve">Sp. Padang </v>
      </c>
      <c r="D36" s="23" t="str">
        <f>'[1]9'!D33</f>
        <v>V</v>
      </c>
      <c r="E36" s="26">
        <v>582</v>
      </c>
      <c r="F36" s="24">
        <v>40</v>
      </c>
      <c r="G36" s="25">
        <f t="shared" si="0"/>
        <v>59.701492537313428</v>
      </c>
      <c r="H36" s="24">
        <v>27</v>
      </c>
      <c r="I36" s="25">
        <f t="shared" si="1"/>
        <v>40.298507462686565</v>
      </c>
      <c r="J36" s="24">
        <f t="shared" si="2"/>
        <v>67</v>
      </c>
      <c r="K36" s="24">
        <v>3</v>
      </c>
    </row>
    <row r="37" spans="2:11" ht="15" x14ac:dyDescent="0.3">
      <c r="B37" s="22"/>
      <c r="C37" s="23"/>
      <c r="D37" s="23" t="str">
        <f>'[1]9'!D34</f>
        <v>V</v>
      </c>
      <c r="E37" s="26">
        <v>340</v>
      </c>
      <c r="F37" s="24">
        <v>38</v>
      </c>
      <c r="G37" s="25">
        <f t="shared" si="0"/>
        <v>76</v>
      </c>
      <c r="H37" s="24">
        <v>12</v>
      </c>
      <c r="I37" s="25">
        <f t="shared" si="1"/>
        <v>24</v>
      </c>
      <c r="J37" s="24">
        <f t="shared" si="2"/>
        <v>50</v>
      </c>
      <c r="K37" s="24">
        <v>2</v>
      </c>
    </row>
    <row r="38" spans="2:11" ht="15" x14ac:dyDescent="0.3">
      <c r="B38" s="22">
        <v>15</v>
      </c>
      <c r="C38" s="23" t="str">
        <f>'[1]9'!C35</f>
        <v xml:space="preserve">Muara batun </v>
      </c>
      <c r="D38" s="23" t="s">
        <v>13</v>
      </c>
      <c r="E38" s="26">
        <v>462</v>
      </c>
      <c r="F38" s="24">
        <v>20</v>
      </c>
      <c r="G38" s="25">
        <f t="shared" si="0"/>
        <v>57.142857142857139</v>
      </c>
      <c r="H38" s="24">
        <v>15</v>
      </c>
      <c r="I38" s="25">
        <f t="shared" si="1"/>
        <v>42.857142857142854</v>
      </c>
      <c r="J38" s="24">
        <f t="shared" si="2"/>
        <v>35</v>
      </c>
      <c r="K38" s="24">
        <v>0</v>
      </c>
    </row>
    <row r="39" spans="2:11" ht="15" x14ac:dyDescent="0.3">
      <c r="B39" s="22"/>
      <c r="C39" s="23"/>
      <c r="D39" s="23" t="str">
        <f>'[1]9'!D36</f>
        <v>V</v>
      </c>
      <c r="E39" s="26">
        <v>245</v>
      </c>
      <c r="F39" s="24">
        <v>24</v>
      </c>
      <c r="G39" s="25">
        <f t="shared" si="0"/>
        <v>51.063829787234042</v>
      </c>
      <c r="H39" s="24">
        <v>23</v>
      </c>
      <c r="I39" s="25">
        <f t="shared" si="1"/>
        <v>48.936170212765958</v>
      </c>
      <c r="J39" s="24">
        <f t="shared" si="2"/>
        <v>47</v>
      </c>
      <c r="K39" s="24">
        <v>1</v>
      </c>
    </row>
    <row r="40" spans="2:11" ht="15" x14ac:dyDescent="0.3">
      <c r="B40" s="22">
        <v>16</v>
      </c>
      <c r="C40" s="23" t="str">
        <f>'[1]9'!C37</f>
        <v xml:space="preserve">Pampangan </v>
      </c>
      <c r="D40" s="23" t="str">
        <f>'[1]9'!D37</f>
        <v>V</v>
      </c>
      <c r="E40" s="26">
        <v>270</v>
      </c>
      <c r="F40" s="24">
        <v>28</v>
      </c>
      <c r="G40" s="25">
        <f t="shared" si="0"/>
        <v>56.000000000000007</v>
      </c>
      <c r="H40" s="24">
        <v>22</v>
      </c>
      <c r="I40" s="25">
        <f t="shared" si="1"/>
        <v>44</v>
      </c>
      <c r="J40" s="24">
        <f t="shared" si="2"/>
        <v>50</v>
      </c>
      <c r="K40" s="24">
        <v>0</v>
      </c>
    </row>
    <row r="41" spans="2:11" ht="15" x14ac:dyDescent="0.3">
      <c r="B41" s="22"/>
      <c r="C41" s="23"/>
      <c r="D41" s="23" t="str">
        <f>'[1]9'!D38</f>
        <v>V</v>
      </c>
      <c r="E41" s="26">
        <v>310</v>
      </c>
      <c r="F41" s="24">
        <v>17</v>
      </c>
      <c r="G41" s="25">
        <f t="shared" si="0"/>
        <v>54.838709677419352</v>
      </c>
      <c r="H41" s="24">
        <v>14</v>
      </c>
      <c r="I41" s="25">
        <f t="shared" si="1"/>
        <v>45.161290322580641</v>
      </c>
      <c r="J41" s="24">
        <f t="shared" si="2"/>
        <v>31</v>
      </c>
      <c r="K41" s="24">
        <v>0</v>
      </c>
    </row>
    <row r="42" spans="2:11" ht="15" x14ac:dyDescent="0.3">
      <c r="B42" s="22">
        <v>17</v>
      </c>
      <c r="C42" s="23" t="str">
        <f>'[1]9'!C39</f>
        <v>Pangkalan lampam</v>
      </c>
      <c r="D42" s="23" t="s">
        <v>14</v>
      </c>
      <c r="E42" s="26">
        <v>523</v>
      </c>
      <c r="F42" s="24">
        <v>26</v>
      </c>
      <c r="G42" s="25">
        <f t="shared" si="0"/>
        <v>66.666666666666657</v>
      </c>
      <c r="H42" s="24">
        <v>13</v>
      </c>
      <c r="I42" s="25">
        <f t="shared" si="1"/>
        <v>33.333333333333329</v>
      </c>
      <c r="J42" s="24">
        <f t="shared" si="2"/>
        <v>39</v>
      </c>
      <c r="K42" s="24">
        <v>2</v>
      </c>
    </row>
    <row r="43" spans="2:11" ht="15" x14ac:dyDescent="0.3">
      <c r="B43" s="22">
        <v>18</v>
      </c>
      <c r="C43" s="23" t="str">
        <f>'[1]9'!C40</f>
        <v>Air Sugihan 25</v>
      </c>
      <c r="D43" s="23" t="str">
        <f>'[1]9'!D40</f>
        <v>V</v>
      </c>
      <c r="E43" s="26">
        <v>185</v>
      </c>
      <c r="F43" s="24">
        <v>9</v>
      </c>
      <c r="G43" s="25">
        <f t="shared" si="0"/>
        <v>33.333333333333329</v>
      </c>
      <c r="H43" s="24">
        <v>18</v>
      </c>
      <c r="I43" s="25">
        <f t="shared" si="1"/>
        <v>66.666666666666657</v>
      </c>
      <c r="J43" s="24">
        <f t="shared" si="2"/>
        <v>27</v>
      </c>
      <c r="K43" s="24">
        <v>1</v>
      </c>
    </row>
    <row r="44" spans="2:11" ht="15" x14ac:dyDescent="0.3">
      <c r="B44" s="27"/>
      <c r="C44" s="23"/>
      <c r="D44" s="23" t="str">
        <f>'[1]9'!D41</f>
        <v>V</v>
      </c>
      <c r="E44" s="26">
        <v>314</v>
      </c>
      <c r="F44" s="24">
        <v>26</v>
      </c>
      <c r="G44" s="25">
        <f t="shared" si="0"/>
        <v>72.222222222222214</v>
      </c>
      <c r="H44" s="24">
        <v>10</v>
      </c>
      <c r="I44" s="25">
        <f t="shared" si="1"/>
        <v>27.777777777777779</v>
      </c>
      <c r="J44" s="24">
        <f t="shared" si="2"/>
        <v>36</v>
      </c>
      <c r="K44" s="24">
        <v>2</v>
      </c>
    </row>
    <row r="45" spans="2:11" ht="15" x14ac:dyDescent="0.3">
      <c r="B45" s="28"/>
      <c r="C45" s="28"/>
      <c r="D45" s="28"/>
      <c r="E45" s="29"/>
      <c r="F45" s="30"/>
      <c r="G45" s="31"/>
      <c r="H45" s="30"/>
      <c r="I45" s="31"/>
      <c r="J45" s="30"/>
      <c r="K45" s="32"/>
    </row>
    <row r="46" spans="2:11" ht="15.6" x14ac:dyDescent="0.3">
      <c r="B46" s="33" t="s">
        <v>15</v>
      </c>
      <c r="C46" s="34"/>
      <c r="D46" s="35"/>
      <c r="E46" s="36">
        <f>SUM(E12:E45)</f>
        <v>14249</v>
      </c>
      <c r="F46" s="36">
        <f>SUM(F12:F45)</f>
        <v>832</v>
      </c>
      <c r="G46" s="37">
        <f>F46/J46*100</f>
        <v>62.182361733931238</v>
      </c>
      <c r="H46" s="36">
        <f>SUM(H12:H45)</f>
        <v>506</v>
      </c>
      <c r="I46" s="37">
        <f>H46/J46*100</f>
        <v>37.817638266068762</v>
      </c>
      <c r="J46" s="36">
        <f>SUM(J12:J45)</f>
        <v>1338</v>
      </c>
      <c r="K46" s="36">
        <f>SUM(K12:K45)</f>
        <v>40</v>
      </c>
    </row>
    <row r="47" spans="2:11" ht="15.6" x14ac:dyDescent="0.3">
      <c r="B47" s="33" t="s">
        <v>16</v>
      </c>
      <c r="C47" s="34"/>
      <c r="D47" s="34"/>
      <c r="E47" s="36">
        <v>13597</v>
      </c>
      <c r="F47" s="38"/>
      <c r="G47" s="39"/>
      <c r="H47" s="38"/>
      <c r="I47" s="39"/>
      <c r="J47" s="38"/>
      <c r="K47" s="40"/>
    </row>
    <row r="48" spans="2:11" ht="15.6" x14ac:dyDescent="0.3">
      <c r="B48" s="41" t="s">
        <v>17</v>
      </c>
      <c r="C48" s="42"/>
      <c r="D48" s="42"/>
      <c r="E48" s="43"/>
      <c r="F48" s="43"/>
      <c r="G48" s="7"/>
      <c r="H48" s="44">
        <f>E46/E47*100</f>
        <v>104.79517540633962</v>
      </c>
      <c r="I48" s="45"/>
      <c r="J48" s="46"/>
      <c r="K48" s="47"/>
    </row>
    <row r="49" spans="2:11" ht="15.6" x14ac:dyDescent="0.3">
      <c r="B49" s="48" t="s">
        <v>18</v>
      </c>
      <c r="C49" s="48"/>
      <c r="D49" s="48"/>
      <c r="E49" s="34"/>
      <c r="F49" s="34"/>
      <c r="G49" s="34"/>
      <c r="H49" s="34"/>
      <c r="I49" s="34"/>
      <c r="J49" s="49">
        <v>3025</v>
      </c>
      <c r="K49" s="50"/>
    </row>
    <row r="50" spans="2:11" ht="15.6" x14ac:dyDescent="0.3">
      <c r="B50" s="48" t="s">
        <v>19</v>
      </c>
      <c r="C50" s="33"/>
      <c r="D50" s="34"/>
      <c r="E50" s="34"/>
      <c r="F50" s="34"/>
      <c r="G50" s="34"/>
      <c r="H50" s="34"/>
      <c r="I50" s="34"/>
      <c r="J50" s="51">
        <f>J46/J49*100</f>
        <v>44.231404958677686</v>
      </c>
      <c r="K50" s="50"/>
    </row>
    <row r="51" spans="2:11" ht="16.2" thickBot="1" x14ac:dyDescent="0.35">
      <c r="B51" s="52" t="s">
        <v>20</v>
      </c>
      <c r="C51" s="53"/>
      <c r="D51" s="53"/>
      <c r="E51" s="53"/>
      <c r="F51" s="53"/>
      <c r="G51" s="53"/>
      <c r="H51" s="53"/>
      <c r="I51" s="53"/>
      <c r="J51" s="53"/>
      <c r="K51" s="54">
        <f>K46/(12%*J49)*100</f>
        <v>11.019283746556475</v>
      </c>
    </row>
    <row r="52" spans="2:11" ht="15" x14ac:dyDescent="0.3">
      <c r="B52" s="55"/>
      <c r="C52" s="56"/>
      <c r="D52" s="56"/>
      <c r="E52" s="56">
        <v>15145</v>
      </c>
      <c r="F52" s="56">
        <v>1067</v>
      </c>
      <c r="G52" s="56"/>
      <c r="H52" s="56">
        <v>601</v>
      </c>
      <c r="I52" s="56"/>
      <c r="J52" s="56"/>
      <c r="K52" s="56" t="s">
        <v>21</v>
      </c>
    </row>
    <row r="53" spans="2:11" ht="15" x14ac:dyDescent="0.3">
      <c r="B53" s="57" t="s">
        <v>22</v>
      </c>
      <c r="C53" s="57"/>
      <c r="D53" s="57"/>
      <c r="E53" s="57"/>
      <c r="F53" s="7"/>
      <c r="G53" s="7"/>
      <c r="H53" s="7"/>
      <c r="I53" s="7"/>
      <c r="J53" s="58"/>
      <c r="K53" s="59"/>
    </row>
    <row r="54" spans="2:11" ht="15" x14ac:dyDescent="0.3">
      <c r="B54" s="60" t="s">
        <v>23</v>
      </c>
      <c r="C54" s="57"/>
      <c r="D54" s="57"/>
      <c r="E54" s="57"/>
      <c r="F54" s="7"/>
      <c r="G54" s="7"/>
      <c r="H54" s="7"/>
      <c r="I54" s="7"/>
      <c r="J54" s="7"/>
      <c r="K54" s="7"/>
    </row>
  </sheetData>
  <mergeCells count="12">
    <mergeCell ref="J9:J10"/>
    <mergeCell ref="B51:J51"/>
    <mergeCell ref="B3:K3"/>
    <mergeCell ref="B4:K4"/>
    <mergeCell ref="B8:B10"/>
    <mergeCell ref="C8:C10"/>
    <mergeCell ref="D8:D10"/>
    <mergeCell ref="E8:E10"/>
    <mergeCell ref="F8:J8"/>
    <mergeCell ref="K8:K10"/>
    <mergeCell ref="F9:G9"/>
    <mergeCell ref="H9:I9"/>
  </mergeCells>
  <conditionalFormatting sqref="F54">
    <cfRule type="cellIs" dxfId="0" priority="1" stopIfTrue="1" operator="notEqual">
      <formula>#REF!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2024-11-26T02:18:36Z</dcterms:created>
  <dcterms:modified xsi:type="dcterms:W3CDTF">2024-11-26T02:19:41Z</dcterms:modified>
</cp:coreProperties>
</file>